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56" i="1"/>
  <c r="I50" i="1"/>
  <c r="I46" i="1"/>
  <c r="I47" i="1"/>
  <c r="I48" i="1"/>
  <c r="I49" i="1"/>
  <c r="I45" i="1"/>
  <c r="J39" i="1"/>
  <c r="J27" i="1"/>
  <c r="J28" i="1"/>
  <c r="J29" i="1"/>
  <c r="J30" i="1"/>
  <c r="J31" i="1"/>
  <c r="J32" i="1"/>
  <c r="J33" i="1"/>
  <c r="J34" i="1"/>
  <c r="J35" i="1"/>
  <c r="J36" i="1"/>
  <c r="J37" i="1"/>
  <c r="J38" i="1"/>
  <c r="J26" i="1"/>
  <c r="J20" i="1"/>
  <c r="J13" i="1"/>
  <c r="J14" i="1"/>
  <c r="J15" i="1"/>
  <c r="J16" i="1"/>
  <c r="J17" i="1"/>
  <c r="J18" i="1"/>
  <c r="J19" i="1"/>
  <c r="J12" i="1"/>
  <c r="I39" i="1"/>
  <c r="H39" i="1"/>
  <c r="B39" i="1"/>
  <c r="C39" i="1"/>
  <c r="D39" i="1"/>
  <c r="E39" i="1"/>
  <c r="F39" i="1"/>
  <c r="G39" i="1"/>
</calcChain>
</file>

<file path=xl/sharedStrings.xml><?xml version="1.0" encoding="utf-8"?>
<sst xmlns="http://schemas.openxmlformats.org/spreadsheetml/2006/main" count="104" uniqueCount="63">
  <si>
    <t>MERCE</t>
  </si>
  <si>
    <t>2024 provvisorio</t>
  </si>
  <si>
    <t>Variaz. 2023-2024%</t>
  </si>
  <si>
    <t>import</t>
  </si>
  <si>
    <t>export</t>
  </si>
  <si>
    <t>PIACENZA IMPORT-EXPORT</t>
  </si>
  <si>
    <t>PRODOTTI DELL'AGRICOLTURA, DELLA SILVICOLTURA E DELLA PESCA</t>
  </si>
  <si>
    <t>PRODOTTI DELL'ESTRAZIONE DI MINERALI DA CAVE E MINIERE</t>
  </si>
  <si>
    <t>PRODOTTI DELLE ATTIVITÀ MANIFATTURIERE</t>
  </si>
  <si>
    <t>PRODOTTI DELLE ATTIVITÀ DI TRATTAMENTO DEI RIFIUTI E RISANAMENTO</t>
  </si>
  <si>
    <t>PRODOTTI DELLE ATTIVITÀ DEI SERVIZI DI INFORMAZIONE E COMUNICAZIONE</t>
  </si>
  <si>
    <t>PRODOTTI DELLE ATTIVITÀ PROFESSIONALI, SCIENTIFICHE E TECNICHE</t>
  </si>
  <si>
    <t>PRODOTTI DELLE ATTIVITÀ ARTISTICHE, SPORTIVE, DI INTRATTENIMENTO E DIVERTIMENTO</t>
  </si>
  <si>
    <t>MERCI DICHIARATE COME PROVVISTE DI BORDO, MERCI NAZIONALI DI RITORNO E RESPINTE, MERCI VARIE</t>
  </si>
  <si>
    <t>TOTALE</t>
  </si>
  <si>
    <t>PIACENZA MANIFATTURIERO</t>
  </si>
  <si>
    <t>Prodotti alimentari, bevande e tabacco</t>
  </si>
  <si>
    <t>Prodotti tessili, abbigliamento, pelli e accessori</t>
  </si>
  <si>
    <t>Legno e prodotti in legno; carta e stampa</t>
  </si>
  <si>
    <t>Coke e prodotti petroliferi raffinati</t>
  </si>
  <si>
    <t>Sostanze e prodotti chimici</t>
  </si>
  <si>
    <t>Articoli farmaceutici, chimico-medicinali e botanici</t>
  </si>
  <si>
    <t>Articoli in gomma e materie plastiche, altri prodotti della lavorazione di minerali non metalliferi</t>
  </si>
  <si>
    <t>Metalli di base e prodotti in metallo, esclusi macchine e impianti</t>
  </si>
  <si>
    <t>Computer, apparecchi elettronici e ottici</t>
  </si>
  <si>
    <t>Apparecchi elettrici</t>
  </si>
  <si>
    <t>Macchinari e apparecchi n.c.a.</t>
  </si>
  <si>
    <t>Mezzi di trasporto</t>
  </si>
  <si>
    <t>Prodotti delle altre attività manifatturiere</t>
  </si>
  <si>
    <t>PAESE</t>
  </si>
  <si>
    <t xml:space="preserve">Quota % rispetto al totale </t>
  </si>
  <si>
    <t>Var% 2024-2023</t>
  </si>
  <si>
    <t>EXPORT</t>
  </si>
  <si>
    <t>PIACENZA VS CONTINENTI</t>
  </si>
  <si>
    <t>EUROPA</t>
  </si>
  <si>
    <t>AFRICA</t>
  </si>
  <si>
    <t>AMERICA</t>
  </si>
  <si>
    <t>ASIA</t>
  </si>
  <si>
    <t>OCEANIA E ALTRI TERRITORI</t>
  </si>
  <si>
    <t>Quota % rispetto al totale</t>
  </si>
  <si>
    <t>PIACENZA VS PAESI</t>
  </si>
  <si>
    <t xml:space="preserve">Germania </t>
  </si>
  <si>
    <t xml:space="preserve">Francia </t>
  </si>
  <si>
    <t xml:space="preserve">Spagna </t>
  </si>
  <si>
    <t xml:space="preserve">Cina </t>
  </si>
  <si>
    <t xml:space="preserve">Stati Uniti </t>
  </si>
  <si>
    <t xml:space="preserve">Romania </t>
  </si>
  <si>
    <t xml:space="preserve">Polonia </t>
  </si>
  <si>
    <t xml:space="preserve">Paesi Bassi </t>
  </si>
  <si>
    <t xml:space="preserve">Austria </t>
  </si>
  <si>
    <t xml:space="preserve">Grecia </t>
  </si>
  <si>
    <t xml:space="preserve">Cechia </t>
  </si>
  <si>
    <t xml:space="preserve">Regno Unito </t>
  </si>
  <si>
    <t xml:space="preserve">Belgio </t>
  </si>
  <si>
    <t xml:space="preserve">Turchia </t>
  </si>
  <si>
    <t xml:space="preserve">Svizzera </t>
  </si>
  <si>
    <t xml:space="preserve">Corea del Sud </t>
  </si>
  <si>
    <t xml:space="preserve">Emirati Arabi Uniti </t>
  </si>
  <si>
    <t xml:space="preserve">Hong Kong </t>
  </si>
  <si>
    <t xml:space="preserve">Taiwan </t>
  </si>
  <si>
    <t xml:space="preserve">Croazia </t>
  </si>
  <si>
    <t>Fonte ISTAT Coeweb, elaborazione dati Ufficio Studi Statistica CCIAA Emilia.</t>
  </si>
  <si>
    <t>saldo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</si>
</sst>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[Red]\-0.0\ "/>
    <numFmt numFmtId="165" formatCode="#,##0_ ;[Red]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i/>
      <u/>
      <sz val="7.5"/>
      <color theme="1"/>
      <name val="Verdana"/>
      <family val="2"/>
    </font>
    <font>
      <b/>
      <u/>
      <sz val="7.5"/>
      <color theme="1"/>
      <name val="Verdana"/>
      <family val="2"/>
    </font>
    <font>
      <b/>
      <u/>
      <sz val="10"/>
      <color theme="1"/>
      <name val="Verdana"/>
      <family val="2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/>
    <xf numFmtId="0" fontId="16" fillId="34" borderId="10" xfId="0" applyFont="1" applyFill="1" applyBorder="1"/>
    <xf numFmtId="0" fontId="0" fillId="34" borderId="10" xfId="0" applyFill="1" applyBorder="1"/>
    <xf numFmtId="0" fontId="16" fillId="34" borderId="10" xfId="0" applyFont="1" applyFill="1" applyBorder="1"/>
    <xf numFmtId="0" fontId="16" fillId="0" borderId="10" xfId="0" applyFont="1" applyBorder="1"/>
    <xf numFmtId="0" fontId="0" fillId="0" borderId="0" xfId="0"/>
    <xf numFmtId="0" fontId="16" fillId="34" borderId="10" xfId="0" applyFont="1" applyFill="1" applyBorder="1"/>
    <xf numFmtId="0" fontId="0" fillId="34" borderId="10" xfId="0" applyFill="1" applyBorder="1"/>
    <xf numFmtId="0" fontId="16" fillId="34" borderId="10" xfId="0" applyFont="1" applyFill="1" applyBorder="1"/>
    <xf numFmtId="0" fontId="16" fillId="0" borderId="10" xfId="0" applyFont="1" applyBorder="1"/>
    <xf numFmtId="0" fontId="0" fillId="34" borderId="10" xfId="0" applyFill="1" applyBorder="1" applyAlignment="1">
      <alignment vertical="center" wrapText="1"/>
    </xf>
    <xf numFmtId="165" fontId="16" fillId="0" borderId="10" xfId="0" applyNumberFormat="1" applyFont="1" applyBorder="1" applyAlignment="1">
      <alignment horizontal="center" vertical="center"/>
    </xf>
    <xf numFmtId="165" fontId="16" fillId="34" borderId="10" xfId="0" applyNumberFormat="1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3" fontId="23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8" fillId="34" borderId="10" xfId="0" applyFont="1" applyFill="1" applyBorder="1" applyAlignment="1">
      <alignment horizontal="center" vertical="center" wrapText="1"/>
    </xf>
    <xf numFmtId="0" fontId="0" fillId="34" borderId="10" xfId="0" applyFill="1" applyBorder="1"/>
    <xf numFmtId="0" fontId="16" fillId="34" borderId="10" xfId="0" applyFont="1" applyFill="1" applyBorder="1" applyAlignment="1">
      <alignment horizontal="left" vertical="top"/>
    </xf>
    <xf numFmtId="0" fontId="19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/>
    <xf numFmtId="0" fontId="16" fillId="0" borderId="10" xfId="0" applyFont="1" applyBorder="1" applyAlignment="1">
      <alignment horizontal="left" vertical="top" wrapText="1"/>
    </xf>
    <xf numFmtId="0" fontId="0" fillId="0" borderId="0" xfId="0"/>
    <xf numFmtId="0" fontId="21" fillId="33" borderId="11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0" xfId="0" applyFont="1" applyBorder="1"/>
    <xf numFmtId="3" fontId="16" fillId="34" borderId="10" xfId="0" applyNumberFormat="1" applyFont="1" applyFill="1" applyBorder="1" applyAlignment="1">
      <alignment horizontal="center" vertical="center"/>
    </xf>
    <xf numFmtId="164" fontId="16" fillId="34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3" fillId="0" borderId="10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/>
    </xf>
    <xf numFmtId="0" fontId="0" fillId="34" borderId="10" xfId="0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0" fillId="34" borderId="12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4009524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78"/>
  <sheetViews>
    <sheetView tabSelected="1" topLeftCell="A43" workbookViewId="0">
      <selection activeCell="A60" sqref="A60:XFD60"/>
    </sheetView>
  </sheetViews>
  <sheetFormatPr defaultRowHeight="15" x14ac:dyDescent="0.25"/>
  <cols>
    <col min="1" max="1" width="96.42578125" bestFit="1" customWidth="1"/>
    <col min="2" max="7" width="12.7109375" bestFit="1" customWidth="1"/>
    <col min="8" max="8" width="7" bestFit="1" customWidth="1"/>
    <col min="9" max="10" width="12.28515625" bestFit="1" customWidth="1"/>
  </cols>
  <sheetData>
    <row r="9" spans="1:10" x14ac:dyDescent="0.25">
      <c r="A9" s="39" t="s">
        <v>5</v>
      </c>
      <c r="B9" s="39"/>
      <c r="C9" s="39"/>
      <c r="D9" s="39"/>
      <c r="E9" s="1"/>
      <c r="F9" s="1"/>
      <c r="G9" s="1"/>
      <c r="H9" s="1"/>
      <c r="I9" s="1"/>
    </row>
    <row r="10" spans="1:10" ht="30" x14ac:dyDescent="0.25">
      <c r="A10" s="2" t="s">
        <v>0</v>
      </c>
      <c r="B10" s="38">
        <v>2022</v>
      </c>
      <c r="C10" s="38"/>
      <c r="D10" s="38">
        <v>2023</v>
      </c>
      <c r="E10" s="38"/>
      <c r="F10" s="38" t="s">
        <v>1</v>
      </c>
      <c r="G10" s="38"/>
      <c r="H10" s="40" t="s">
        <v>2</v>
      </c>
      <c r="I10" s="41"/>
      <c r="J10" s="14" t="s">
        <v>62</v>
      </c>
    </row>
    <row r="11" spans="1:10" x14ac:dyDescent="0.25">
      <c r="A11" s="2"/>
      <c r="B11" s="3" t="s">
        <v>3</v>
      </c>
      <c r="C11" s="3" t="s">
        <v>4</v>
      </c>
      <c r="D11" s="3" t="s">
        <v>3</v>
      </c>
      <c r="E11" s="3" t="s">
        <v>4</v>
      </c>
      <c r="F11" s="3" t="s">
        <v>3</v>
      </c>
      <c r="G11" s="3" t="s">
        <v>4</v>
      </c>
      <c r="H11" s="3" t="s">
        <v>3</v>
      </c>
      <c r="I11" s="3" t="s">
        <v>4</v>
      </c>
      <c r="J11" s="11"/>
    </row>
    <row r="12" spans="1:10" x14ac:dyDescent="0.25">
      <c r="A12" s="5" t="s">
        <v>6</v>
      </c>
      <c r="B12" s="33">
        <v>76794740</v>
      </c>
      <c r="C12" s="33">
        <v>5352994</v>
      </c>
      <c r="D12" s="33">
        <v>61984302</v>
      </c>
      <c r="E12" s="33">
        <v>5810038</v>
      </c>
      <c r="F12" s="33">
        <v>68048217</v>
      </c>
      <c r="G12" s="33">
        <v>8548885</v>
      </c>
      <c r="H12" s="34">
        <v>9.7829850532155831</v>
      </c>
      <c r="I12" s="34">
        <v>47.139915436009204</v>
      </c>
      <c r="J12" s="12">
        <f>G12-F12</f>
        <v>-59499332</v>
      </c>
    </row>
    <row r="13" spans="1:10" x14ac:dyDescent="0.25">
      <c r="A13" s="5" t="s">
        <v>7</v>
      </c>
      <c r="B13" s="33">
        <v>3439247</v>
      </c>
      <c r="C13" s="33">
        <v>1016159</v>
      </c>
      <c r="D13" s="33">
        <v>2829277</v>
      </c>
      <c r="E13" s="33">
        <v>676454</v>
      </c>
      <c r="F13" s="33">
        <v>5429562</v>
      </c>
      <c r="G13" s="33">
        <v>542208</v>
      </c>
      <c r="H13" s="34">
        <v>91.906342150309058</v>
      </c>
      <c r="I13" s="34">
        <v>-19.845547516904332</v>
      </c>
      <c r="J13" s="12">
        <f t="shared" ref="J13:J19" si="0">G13-F13</f>
        <v>-4887354</v>
      </c>
    </row>
    <row r="14" spans="1:10" x14ac:dyDescent="0.25">
      <c r="A14" s="5" t="s">
        <v>8</v>
      </c>
      <c r="B14" s="33">
        <v>7358566732</v>
      </c>
      <c r="C14" s="33">
        <v>5926684121</v>
      </c>
      <c r="D14" s="33">
        <v>7076896495</v>
      </c>
      <c r="E14" s="33">
        <v>6486057846</v>
      </c>
      <c r="F14" s="33">
        <v>7060148796</v>
      </c>
      <c r="G14" s="33">
        <v>6816479900</v>
      </c>
      <c r="H14" s="34">
        <v>-0.23665315738095671</v>
      </c>
      <c r="I14" s="34">
        <v>5.0943433106100429</v>
      </c>
      <c r="J14" s="12">
        <f t="shared" si="0"/>
        <v>-243668896</v>
      </c>
    </row>
    <row r="15" spans="1:10" x14ac:dyDescent="0.25">
      <c r="A15" s="5" t="s">
        <v>9</v>
      </c>
      <c r="B15" s="33">
        <v>17091144</v>
      </c>
      <c r="C15" s="33">
        <v>18388885</v>
      </c>
      <c r="D15" s="33">
        <v>11456347</v>
      </c>
      <c r="E15" s="33">
        <v>13875281</v>
      </c>
      <c r="F15" s="33">
        <v>10810728</v>
      </c>
      <c r="G15" s="33">
        <v>16778230</v>
      </c>
      <c r="H15" s="34">
        <v>-5.6354700150056658</v>
      </c>
      <c r="I15" s="34">
        <v>20.921731242776275</v>
      </c>
      <c r="J15" s="12">
        <f t="shared" si="0"/>
        <v>5967502</v>
      </c>
    </row>
    <row r="16" spans="1:10" x14ac:dyDescent="0.25">
      <c r="A16" s="5" t="s">
        <v>10</v>
      </c>
      <c r="B16" s="33">
        <v>94034797</v>
      </c>
      <c r="C16" s="33">
        <v>15347740</v>
      </c>
      <c r="D16" s="33">
        <v>73665068</v>
      </c>
      <c r="E16" s="33">
        <v>26693596</v>
      </c>
      <c r="F16" s="33">
        <v>55858153</v>
      </c>
      <c r="G16" s="33">
        <v>29523282</v>
      </c>
      <c r="H16" s="34">
        <v>-24.172807388163946</v>
      </c>
      <c r="I16" s="34">
        <v>10.60061746645151</v>
      </c>
      <c r="J16" s="12">
        <f t="shared" si="0"/>
        <v>-26334871</v>
      </c>
    </row>
    <row r="17" spans="1:10" x14ac:dyDescent="0.25">
      <c r="A17" s="5" t="s">
        <v>11</v>
      </c>
      <c r="B17" s="33">
        <v>2206</v>
      </c>
      <c r="C17" s="32">
        <v>84</v>
      </c>
      <c r="D17" s="33">
        <v>5197</v>
      </c>
      <c r="E17" s="32">
        <v>430</v>
      </c>
      <c r="F17" s="33">
        <v>22159</v>
      </c>
      <c r="G17" s="33">
        <v>2445</v>
      </c>
      <c r="H17" s="34">
        <v>326.38060419472777</v>
      </c>
      <c r="I17" s="34">
        <v>468.60465116279079</v>
      </c>
      <c r="J17" s="12">
        <f t="shared" si="0"/>
        <v>-19714</v>
      </c>
    </row>
    <row r="18" spans="1:10" x14ac:dyDescent="0.25">
      <c r="A18" s="5" t="s">
        <v>12</v>
      </c>
      <c r="B18" s="33">
        <v>1431150</v>
      </c>
      <c r="C18" s="33">
        <v>334017</v>
      </c>
      <c r="D18" s="33">
        <v>1444275</v>
      </c>
      <c r="E18" s="33">
        <v>744963</v>
      </c>
      <c r="F18" s="33">
        <v>1049976</v>
      </c>
      <c r="G18" s="33">
        <v>531319</v>
      </c>
      <c r="H18" s="34">
        <v>-27.300825673780963</v>
      </c>
      <c r="I18" s="34">
        <v>-28.678471279781675</v>
      </c>
      <c r="J18" s="12">
        <f t="shared" si="0"/>
        <v>-518657</v>
      </c>
    </row>
    <row r="19" spans="1:10" x14ac:dyDescent="0.25">
      <c r="A19" s="5" t="s">
        <v>13</v>
      </c>
      <c r="B19" s="33">
        <v>31340377</v>
      </c>
      <c r="C19" s="33">
        <v>6467331</v>
      </c>
      <c r="D19" s="33">
        <v>34336218</v>
      </c>
      <c r="E19" s="33">
        <v>6570041</v>
      </c>
      <c r="F19" s="33">
        <v>51329457</v>
      </c>
      <c r="G19" s="33">
        <v>26469446</v>
      </c>
      <c r="H19" s="34">
        <v>49.490712692935489</v>
      </c>
      <c r="I19" s="34">
        <v>302.88098658745054</v>
      </c>
      <c r="J19" s="12">
        <f t="shared" si="0"/>
        <v>-24860011</v>
      </c>
    </row>
    <row r="20" spans="1:10" x14ac:dyDescent="0.25">
      <c r="A20" s="4" t="s">
        <v>14</v>
      </c>
      <c r="B20" s="30">
        <v>7582700393</v>
      </c>
      <c r="C20" s="30">
        <v>5973591331</v>
      </c>
      <c r="D20" s="30">
        <v>7262617179</v>
      </c>
      <c r="E20" s="30">
        <v>6540428649</v>
      </c>
      <c r="F20" s="30">
        <v>7252697048</v>
      </c>
      <c r="G20" s="30">
        <v>6898875715</v>
      </c>
      <c r="H20" s="31">
        <v>-0.13659168252299025</v>
      </c>
      <c r="I20" s="31">
        <v>5.4804827823449216</v>
      </c>
      <c r="J20" s="13">
        <f>G20-F20</f>
        <v>-353821333</v>
      </c>
    </row>
    <row r="23" spans="1:10" x14ac:dyDescent="0.25">
      <c r="A23" s="42" t="s">
        <v>15</v>
      </c>
      <c r="B23" s="42"/>
      <c r="C23" s="42"/>
      <c r="D23" s="42"/>
      <c r="E23" s="6"/>
      <c r="F23" s="6"/>
      <c r="G23" s="6"/>
      <c r="H23" s="6"/>
      <c r="I23" s="6"/>
    </row>
    <row r="24" spans="1:10" x14ac:dyDescent="0.25">
      <c r="A24" s="7" t="s">
        <v>0</v>
      </c>
      <c r="B24" s="40">
        <v>2022</v>
      </c>
      <c r="C24" s="41"/>
      <c r="D24" s="40">
        <v>2023</v>
      </c>
      <c r="E24" s="41"/>
      <c r="F24" s="40" t="s">
        <v>1</v>
      </c>
      <c r="G24" s="41"/>
      <c r="H24" s="40" t="s">
        <v>2</v>
      </c>
      <c r="I24" s="41"/>
      <c r="J24" s="14" t="s">
        <v>62</v>
      </c>
    </row>
    <row r="25" spans="1:10" x14ac:dyDescent="0.25">
      <c r="A25" s="7"/>
      <c r="B25" s="8" t="s">
        <v>3</v>
      </c>
      <c r="C25" s="8" t="s">
        <v>4</v>
      </c>
      <c r="D25" s="8" t="s">
        <v>3</v>
      </c>
      <c r="E25" s="8" t="s">
        <v>4</v>
      </c>
      <c r="F25" s="8" t="s">
        <v>3</v>
      </c>
      <c r="G25" s="8" t="s">
        <v>4</v>
      </c>
      <c r="H25" s="8" t="s">
        <v>3</v>
      </c>
      <c r="I25" s="8" t="s">
        <v>4</v>
      </c>
      <c r="J25" s="11"/>
    </row>
    <row r="26" spans="1:10" x14ac:dyDescent="0.25">
      <c r="A26" s="10" t="s">
        <v>16</v>
      </c>
      <c r="B26" s="15">
        <v>475562546</v>
      </c>
      <c r="C26" s="15">
        <v>528197165</v>
      </c>
      <c r="D26" s="15">
        <v>527746378</v>
      </c>
      <c r="E26" s="15">
        <v>620004539</v>
      </c>
      <c r="F26" s="36">
        <v>479119243</v>
      </c>
      <c r="G26" s="36">
        <v>665055536</v>
      </c>
      <c r="H26" s="34">
        <v>-9.2141106082588777</v>
      </c>
      <c r="I26" s="34">
        <v>7.2662366428256178</v>
      </c>
      <c r="J26" s="12">
        <f>G26-F26</f>
        <v>185936293</v>
      </c>
    </row>
    <row r="27" spans="1:10" x14ac:dyDescent="0.25">
      <c r="A27" s="10" t="s">
        <v>17</v>
      </c>
      <c r="B27" s="15">
        <v>1100589647</v>
      </c>
      <c r="C27" s="15">
        <v>1653399989</v>
      </c>
      <c r="D27" s="15">
        <v>1347174214</v>
      </c>
      <c r="E27" s="15">
        <v>1992263471</v>
      </c>
      <c r="F27" s="36">
        <v>1563208837</v>
      </c>
      <c r="G27" s="36">
        <v>2194752487</v>
      </c>
      <c r="H27" s="34">
        <v>16.036131092396346</v>
      </c>
      <c r="I27" s="34">
        <v>10.163766938835778</v>
      </c>
      <c r="J27" s="12">
        <f t="shared" ref="J27:J38" si="1">G27-F27</f>
        <v>631543650</v>
      </c>
    </row>
    <row r="28" spans="1:10" x14ac:dyDescent="0.25">
      <c r="A28" s="10" t="s">
        <v>18</v>
      </c>
      <c r="B28" s="15">
        <v>181807206</v>
      </c>
      <c r="C28" s="15">
        <v>80831158</v>
      </c>
      <c r="D28" s="15">
        <v>141952020</v>
      </c>
      <c r="E28" s="15">
        <v>69447503</v>
      </c>
      <c r="F28" s="36">
        <v>144521055</v>
      </c>
      <c r="G28" s="36">
        <v>65660343</v>
      </c>
      <c r="H28" s="34">
        <v>1.8097910829306869</v>
      </c>
      <c r="I28" s="34">
        <v>-5.4532702205290207</v>
      </c>
      <c r="J28" s="12">
        <f t="shared" si="1"/>
        <v>-78860712</v>
      </c>
    </row>
    <row r="29" spans="1:10" x14ac:dyDescent="0.25">
      <c r="A29" s="10" t="s">
        <v>19</v>
      </c>
      <c r="B29" s="15">
        <v>1387241</v>
      </c>
      <c r="C29" s="15">
        <v>423551</v>
      </c>
      <c r="D29" s="15">
        <v>1331427</v>
      </c>
      <c r="E29" s="15">
        <v>457756</v>
      </c>
      <c r="F29" s="36">
        <v>1945932</v>
      </c>
      <c r="G29" s="36">
        <v>1395501</v>
      </c>
      <c r="H29" s="34">
        <v>46.153863486319551</v>
      </c>
      <c r="I29" s="34">
        <v>204.85695435996473</v>
      </c>
      <c r="J29" s="12">
        <f t="shared" si="1"/>
        <v>-550431</v>
      </c>
    </row>
    <row r="30" spans="1:10" x14ac:dyDescent="0.25">
      <c r="A30" s="10" t="s">
        <v>20</v>
      </c>
      <c r="B30" s="15">
        <v>314124942</v>
      </c>
      <c r="C30" s="15">
        <v>81560240</v>
      </c>
      <c r="D30" s="15">
        <v>251253825</v>
      </c>
      <c r="E30" s="15">
        <v>75582179</v>
      </c>
      <c r="F30" s="36">
        <v>278132835</v>
      </c>
      <c r="G30" s="36">
        <v>86506852</v>
      </c>
      <c r="H30" s="34">
        <v>10.697950568513733</v>
      </c>
      <c r="I30" s="34">
        <v>14.454032874601296</v>
      </c>
      <c r="J30" s="12">
        <f t="shared" si="1"/>
        <v>-191625983</v>
      </c>
    </row>
    <row r="31" spans="1:10" x14ac:dyDescent="0.25">
      <c r="A31" s="10" t="s">
        <v>21</v>
      </c>
      <c r="B31" s="15">
        <v>35021654</v>
      </c>
      <c r="C31" s="15">
        <v>17564029</v>
      </c>
      <c r="D31" s="15">
        <v>27094358</v>
      </c>
      <c r="E31" s="15">
        <v>23872478</v>
      </c>
      <c r="F31" s="36">
        <v>28226837</v>
      </c>
      <c r="G31" s="36">
        <v>24957238</v>
      </c>
      <c r="H31" s="34">
        <v>4.1797594908873634</v>
      </c>
      <c r="I31" s="34">
        <v>4.5439773784690516</v>
      </c>
      <c r="J31" s="12">
        <f t="shared" si="1"/>
        <v>-3269599</v>
      </c>
    </row>
    <row r="32" spans="1:10" x14ac:dyDescent="0.25">
      <c r="A32" s="10" t="s">
        <v>22</v>
      </c>
      <c r="B32" s="15">
        <v>307202056</v>
      </c>
      <c r="C32" s="15">
        <v>289081423</v>
      </c>
      <c r="D32" s="15">
        <v>288020240</v>
      </c>
      <c r="E32" s="15">
        <v>315831904</v>
      </c>
      <c r="F32" s="36">
        <v>407524797</v>
      </c>
      <c r="G32" s="36">
        <v>297517011</v>
      </c>
      <c r="H32" s="34">
        <v>41.491721901210809</v>
      </c>
      <c r="I32" s="34">
        <v>-5.7989369560334154</v>
      </c>
      <c r="J32" s="12">
        <f t="shared" si="1"/>
        <v>-110007786</v>
      </c>
    </row>
    <row r="33" spans="1:10" x14ac:dyDescent="0.25">
      <c r="A33" s="10" t="s">
        <v>23</v>
      </c>
      <c r="B33" s="15">
        <v>602671594</v>
      </c>
      <c r="C33" s="15">
        <v>533995072</v>
      </c>
      <c r="D33" s="15">
        <v>475083529</v>
      </c>
      <c r="E33" s="15">
        <v>529503347</v>
      </c>
      <c r="F33" s="36">
        <v>501052766</v>
      </c>
      <c r="G33" s="36">
        <v>576192953</v>
      </c>
      <c r="H33" s="34">
        <v>5.4662465471414095</v>
      </c>
      <c r="I33" s="34">
        <v>8.8176224502694254</v>
      </c>
      <c r="J33" s="12">
        <f t="shared" si="1"/>
        <v>75140187</v>
      </c>
    </row>
    <row r="34" spans="1:10" x14ac:dyDescent="0.25">
      <c r="A34" s="10" t="s">
        <v>24</v>
      </c>
      <c r="B34" s="15">
        <v>1501931333</v>
      </c>
      <c r="C34" s="15">
        <v>415299993</v>
      </c>
      <c r="D34" s="15">
        <v>1442676361</v>
      </c>
      <c r="E34" s="15">
        <v>382688510</v>
      </c>
      <c r="F34" s="36">
        <v>1131144325</v>
      </c>
      <c r="G34" s="36">
        <v>357343472</v>
      </c>
      <c r="H34" s="34">
        <v>-21.594034838420711</v>
      </c>
      <c r="I34" s="34">
        <v>-6.6228897230282655</v>
      </c>
      <c r="J34" s="12">
        <f t="shared" si="1"/>
        <v>-773800853</v>
      </c>
    </row>
    <row r="35" spans="1:10" x14ac:dyDescent="0.25">
      <c r="A35" s="10" t="s">
        <v>25</v>
      </c>
      <c r="B35" s="15">
        <v>895769292</v>
      </c>
      <c r="C35" s="15">
        <v>456975061</v>
      </c>
      <c r="D35" s="15">
        <v>807884290</v>
      </c>
      <c r="E35" s="15">
        <v>452370805</v>
      </c>
      <c r="F35" s="36">
        <v>846414640</v>
      </c>
      <c r="G35" s="36">
        <v>461419024</v>
      </c>
      <c r="H35" s="34">
        <v>4.7692906616614579</v>
      </c>
      <c r="I35" s="34">
        <v>2.0001774871391262</v>
      </c>
      <c r="J35" s="12">
        <f t="shared" si="1"/>
        <v>-384995616</v>
      </c>
    </row>
    <row r="36" spans="1:10" x14ac:dyDescent="0.25">
      <c r="A36" s="10" t="s">
        <v>26</v>
      </c>
      <c r="B36" s="15">
        <v>818936668</v>
      </c>
      <c r="C36" s="15">
        <v>1209772977</v>
      </c>
      <c r="D36" s="15">
        <v>773837500</v>
      </c>
      <c r="E36" s="15">
        <v>1255961231</v>
      </c>
      <c r="F36" s="36">
        <v>642865449</v>
      </c>
      <c r="G36" s="36">
        <v>1342183253</v>
      </c>
      <c r="H36" s="34">
        <v>-16.925006994362519</v>
      </c>
      <c r="I36" s="34">
        <v>6.8650225717038893</v>
      </c>
      <c r="J36" s="12">
        <f t="shared" si="1"/>
        <v>699317804</v>
      </c>
    </row>
    <row r="37" spans="1:10" x14ac:dyDescent="0.25">
      <c r="A37" s="10" t="s">
        <v>27</v>
      </c>
      <c r="B37" s="15">
        <v>450109654</v>
      </c>
      <c r="C37" s="15">
        <v>439343601</v>
      </c>
      <c r="D37" s="15">
        <v>451907747</v>
      </c>
      <c r="E37" s="15">
        <v>516126913</v>
      </c>
      <c r="F37" s="36">
        <v>494975761</v>
      </c>
      <c r="G37" s="36">
        <v>510606555</v>
      </c>
      <c r="H37" s="34">
        <v>9.5302668046538344</v>
      </c>
      <c r="I37" s="34">
        <v>-1.0695737542366857</v>
      </c>
      <c r="J37" s="12">
        <f t="shared" si="1"/>
        <v>15630794</v>
      </c>
    </row>
    <row r="38" spans="1:10" x14ac:dyDescent="0.25">
      <c r="A38" s="10" t="s">
        <v>28</v>
      </c>
      <c r="B38" s="15">
        <v>673452899</v>
      </c>
      <c r="C38" s="15">
        <v>220239862</v>
      </c>
      <c r="D38" s="15">
        <v>540934606</v>
      </c>
      <c r="E38" s="15">
        <v>251947210</v>
      </c>
      <c r="F38" s="36">
        <v>541016319</v>
      </c>
      <c r="G38" s="36">
        <v>232889675</v>
      </c>
      <c r="H38" s="34">
        <v>1.5105892485635763E-2</v>
      </c>
      <c r="I38" s="34">
        <v>-7.564098447448572</v>
      </c>
      <c r="J38" s="12">
        <f t="shared" si="1"/>
        <v>-308126644</v>
      </c>
    </row>
    <row r="39" spans="1:10" x14ac:dyDescent="0.25">
      <c r="A39" s="9" t="s">
        <v>14</v>
      </c>
      <c r="B39" s="30">
        <f t="shared" ref="B39:G39" si="2">SUM(B26:B38)</f>
        <v>7358566732</v>
      </c>
      <c r="C39" s="30">
        <f t="shared" si="2"/>
        <v>5926684121</v>
      </c>
      <c r="D39" s="30">
        <f t="shared" si="2"/>
        <v>7076896495</v>
      </c>
      <c r="E39" s="30">
        <f t="shared" si="2"/>
        <v>6486057846</v>
      </c>
      <c r="F39" s="30">
        <f t="shared" si="2"/>
        <v>7060148796</v>
      </c>
      <c r="G39" s="30">
        <f t="shared" si="2"/>
        <v>6816479900</v>
      </c>
      <c r="H39" s="31">
        <f>F39/D39*100-100</f>
        <v>-0.23665315738095671</v>
      </c>
      <c r="I39" s="31">
        <f>G39/E39*100-100</f>
        <v>5.0943433106100429</v>
      </c>
      <c r="J39" s="13">
        <f>G39-F39</f>
        <v>-243668896</v>
      </c>
    </row>
    <row r="42" spans="1:10" x14ac:dyDescent="0.25">
      <c r="A42" s="42" t="s">
        <v>33</v>
      </c>
      <c r="B42" s="42"/>
      <c r="C42" s="42"/>
      <c r="D42" s="42"/>
      <c r="E42" s="16"/>
      <c r="F42" s="16"/>
      <c r="G42" s="16"/>
      <c r="H42" s="16"/>
    </row>
    <row r="43" spans="1:10" ht="22.5" x14ac:dyDescent="0.25">
      <c r="A43" s="19" t="s">
        <v>29</v>
      </c>
      <c r="B43" s="40">
        <v>2023</v>
      </c>
      <c r="C43" s="41"/>
      <c r="D43" s="40" t="s">
        <v>1</v>
      </c>
      <c r="E43" s="41"/>
      <c r="F43" s="20" t="s">
        <v>30</v>
      </c>
      <c r="G43" s="43" t="s">
        <v>31</v>
      </c>
      <c r="H43" s="44"/>
      <c r="I43" s="14" t="s">
        <v>62</v>
      </c>
    </row>
    <row r="44" spans="1:10" x14ac:dyDescent="0.25">
      <c r="A44" s="19"/>
      <c r="B44" s="18" t="s">
        <v>3</v>
      </c>
      <c r="C44" s="18" t="s">
        <v>4</v>
      </c>
      <c r="D44" s="18" t="s">
        <v>3</v>
      </c>
      <c r="E44" s="18" t="s">
        <v>4</v>
      </c>
      <c r="F44" s="17" t="s">
        <v>32</v>
      </c>
      <c r="G44" s="17" t="s">
        <v>3</v>
      </c>
      <c r="H44" s="17" t="s">
        <v>4</v>
      </c>
      <c r="I44" s="11"/>
    </row>
    <row r="45" spans="1:10" x14ac:dyDescent="0.25">
      <c r="A45" s="22" t="s">
        <v>34</v>
      </c>
      <c r="B45" s="33">
        <v>5524921206</v>
      </c>
      <c r="C45" s="33">
        <v>4791282488</v>
      </c>
      <c r="D45" s="33">
        <v>5614609347</v>
      </c>
      <c r="E45" s="33">
        <v>4938790201</v>
      </c>
      <c r="F45" s="34">
        <v>71.5883341725051</v>
      </c>
      <c r="G45" s="34">
        <v>1.6233379202331548</v>
      </c>
      <c r="H45" s="34">
        <v>3.0786686731462822</v>
      </c>
      <c r="I45" s="12">
        <f>E45-D45</f>
        <v>-675819146</v>
      </c>
    </row>
    <row r="46" spans="1:10" x14ac:dyDescent="0.25">
      <c r="A46" s="22" t="s">
        <v>35</v>
      </c>
      <c r="B46" s="33">
        <v>42284691</v>
      </c>
      <c r="C46" s="33">
        <v>179997230</v>
      </c>
      <c r="D46" s="33">
        <v>30069677</v>
      </c>
      <c r="E46" s="33">
        <v>171216761</v>
      </c>
      <c r="F46" s="34">
        <v>2.4818067185603732</v>
      </c>
      <c r="G46" s="34">
        <v>-28.887556491780913</v>
      </c>
      <c r="H46" s="34">
        <v>-4.8781134020784691</v>
      </c>
      <c r="I46" s="12">
        <f t="shared" ref="I46:I49" si="3">E46-D46</f>
        <v>141147084</v>
      </c>
    </row>
    <row r="47" spans="1:10" x14ac:dyDescent="0.25">
      <c r="A47" s="22" t="s">
        <v>36</v>
      </c>
      <c r="B47" s="33">
        <v>185967891</v>
      </c>
      <c r="C47" s="33">
        <v>468742010</v>
      </c>
      <c r="D47" s="33">
        <v>108601026</v>
      </c>
      <c r="E47" s="33">
        <v>418340918</v>
      </c>
      <c r="F47" s="34">
        <v>6.0638999060443286</v>
      </c>
      <c r="G47" s="34">
        <v>-41.602270469368285</v>
      </c>
      <c r="H47" s="34">
        <v>-10.752416238518919</v>
      </c>
      <c r="I47" s="12">
        <f t="shared" si="3"/>
        <v>309739892</v>
      </c>
    </row>
    <row r="48" spans="1:10" x14ac:dyDescent="0.25">
      <c r="A48" s="22" t="s">
        <v>37</v>
      </c>
      <c r="B48" s="33">
        <v>1458575775</v>
      </c>
      <c r="C48" s="33">
        <v>1049813506</v>
      </c>
      <c r="D48" s="33">
        <v>1487346893</v>
      </c>
      <c r="E48" s="33">
        <v>1305515176</v>
      </c>
      <c r="F48" s="34">
        <v>18.923593204635665</v>
      </c>
      <c r="G48" s="34">
        <v>1.9725487350837199</v>
      </c>
      <c r="H48" s="34">
        <v>24.356866104178309</v>
      </c>
      <c r="I48" s="12">
        <f t="shared" si="3"/>
        <v>-181831717</v>
      </c>
    </row>
    <row r="49" spans="1:10" x14ac:dyDescent="0.25">
      <c r="A49" s="22" t="s">
        <v>38</v>
      </c>
      <c r="B49" s="33">
        <v>50867616</v>
      </c>
      <c r="C49" s="33">
        <v>50593415</v>
      </c>
      <c r="D49" s="33">
        <v>12070105</v>
      </c>
      <c r="E49" s="33">
        <v>65012659</v>
      </c>
      <c r="F49" s="34">
        <v>0.94236599825454315</v>
      </c>
      <c r="G49" s="34">
        <v>-76.27153393624738</v>
      </c>
      <c r="H49" s="34">
        <v>28.500238618009888</v>
      </c>
      <c r="I49" s="12">
        <f t="shared" si="3"/>
        <v>52942554</v>
      </c>
    </row>
    <row r="50" spans="1:10" x14ac:dyDescent="0.25">
      <c r="A50" s="21" t="s">
        <v>14</v>
      </c>
      <c r="B50" s="30">
        <v>7262617179</v>
      </c>
      <c r="C50" s="30">
        <v>6540428649</v>
      </c>
      <c r="D50" s="30">
        <v>7252697048</v>
      </c>
      <c r="E50" s="30">
        <v>6898875715</v>
      </c>
      <c r="F50" s="31">
        <v>5.4804827823449216</v>
      </c>
      <c r="G50" s="31">
        <v>-0.13659168252299025</v>
      </c>
      <c r="H50" s="31">
        <v>5.4804827823449216</v>
      </c>
      <c r="I50" s="13">
        <f>E50-D50</f>
        <v>-353821333</v>
      </c>
    </row>
    <row r="53" spans="1:10" x14ac:dyDescent="0.25">
      <c r="A53" s="24" t="s">
        <v>40</v>
      </c>
      <c r="B53" s="27"/>
      <c r="C53" s="27"/>
      <c r="D53" s="27"/>
      <c r="E53" s="23"/>
      <c r="F53" s="28"/>
      <c r="G53" s="28"/>
      <c r="H53" s="28"/>
      <c r="I53" s="28"/>
    </row>
    <row r="54" spans="1:10" ht="33.75" x14ac:dyDescent="0.25">
      <c r="A54" s="25" t="s">
        <v>29</v>
      </c>
      <c r="B54" s="45">
        <v>2023</v>
      </c>
      <c r="C54" s="46"/>
      <c r="D54" s="45" t="s">
        <v>1</v>
      </c>
      <c r="E54" s="46"/>
      <c r="F54" s="43" t="s">
        <v>31</v>
      </c>
      <c r="G54" s="44"/>
      <c r="H54" s="26" t="s">
        <v>30</v>
      </c>
      <c r="I54" s="26" t="s">
        <v>39</v>
      </c>
      <c r="J54" s="14" t="s">
        <v>62</v>
      </c>
    </row>
    <row r="55" spans="1:10" x14ac:dyDescent="0.25">
      <c r="A55" s="25"/>
      <c r="B55" s="25" t="s">
        <v>3</v>
      </c>
      <c r="C55" s="25" t="s">
        <v>4</v>
      </c>
      <c r="D55" s="25" t="s">
        <v>3</v>
      </c>
      <c r="E55" s="25" t="s">
        <v>4</v>
      </c>
      <c r="F55" s="25" t="s">
        <v>3</v>
      </c>
      <c r="G55" s="25" t="s">
        <v>4</v>
      </c>
      <c r="H55" s="25" t="s">
        <v>3</v>
      </c>
      <c r="I55" s="25" t="s">
        <v>4</v>
      </c>
      <c r="J55" s="11"/>
    </row>
    <row r="56" spans="1:10" x14ac:dyDescent="0.25">
      <c r="A56" s="29" t="s">
        <v>41</v>
      </c>
      <c r="B56" s="33">
        <v>1122488759</v>
      </c>
      <c r="C56" s="33">
        <v>974475033</v>
      </c>
      <c r="D56" s="33">
        <v>1204579193</v>
      </c>
      <c r="E56" s="33">
        <v>1040447333</v>
      </c>
      <c r="F56" s="34">
        <v>7.3132522122655814</v>
      </c>
      <c r="G56" s="34">
        <v>6.770034917867406</v>
      </c>
      <c r="H56" s="34">
        <v>16.608706871772259</v>
      </c>
      <c r="I56" s="34">
        <v>15.081404216889855</v>
      </c>
      <c r="J56" s="37">
        <f>E56-D56</f>
        <v>-164131860</v>
      </c>
    </row>
    <row r="57" spans="1:10" x14ac:dyDescent="0.25">
      <c r="A57" s="29" t="s">
        <v>42</v>
      </c>
      <c r="B57" s="33">
        <v>607565885</v>
      </c>
      <c r="C57" s="33">
        <v>965108773</v>
      </c>
      <c r="D57" s="33">
        <v>574332998</v>
      </c>
      <c r="E57" s="33">
        <v>1006320472</v>
      </c>
      <c r="F57" s="34">
        <v>-5.4698408552020652</v>
      </c>
      <c r="G57" s="34">
        <v>4.2701610588301975</v>
      </c>
      <c r="H57" s="34">
        <v>7.9188885761935666</v>
      </c>
      <c r="I57" s="34">
        <v>14.586731426571292</v>
      </c>
      <c r="J57" s="37">
        <f t="shared" ref="J57:J75" si="4">E57-D57</f>
        <v>431987474</v>
      </c>
    </row>
    <row r="58" spans="1:10" x14ac:dyDescent="0.25">
      <c r="A58" s="29" t="s">
        <v>43</v>
      </c>
      <c r="B58" s="33">
        <v>441859571</v>
      </c>
      <c r="C58" s="33">
        <v>493976752</v>
      </c>
      <c r="D58" s="33">
        <v>694180811</v>
      </c>
      <c r="E58" s="33">
        <v>532531320</v>
      </c>
      <c r="F58" s="34">
        <v>57.104396183827362</v>
      </c>
      <c r="G58" s="34">
        <v>7.8049357270157458</v>
      </c>
      <c r="H58" s="34">
        <v>9.5713471334284801</v>
      </c>
      <c r="I58" s="34">
        <v>7.7191029669100217</v>
      </c>
      <c r="J58" s="37">
        <f t="shared" si="4"/>
        <v>-161649491</v>
      </c>
    </row>
    <row r="59" spans="1:10" x14ac:dyDescent="0.25">
      <c r="A59" s="29" t="s">
        <v>44</v>
      </c>
      <c r="B59" s="33">
        <v>610987656</v>
      </c>
      <c r="C59" s="33">
        <v>402077425</v>
      </c>
      <c r="D59" s="33">
        <v>612279943</v>
      </c>
      <c r="E59" s="33">
        <v>486012357</v>
      </c>
      <c r="F59" s="34">
        <v>0.21150787373680657</v>
      </c>
      <c r="G59" s="34">
        <v>20.875315742981584</v>
      </c>
      <c r="H59" s="34">
        <v>8.4421000759826583</v>
      </c>
      <c r="I59" s="34">
        <v>7.0448052273688484</v>
      </c>
      <c r="J59" s="37">
        <f t="shared" si="4"/>
        <v>-126267586</v>
      </c>
    </row>
    <row r="60" spans="1:10" x14ac:dyDescent="0.25">
      <c r="A60" s="29" t="s">
        <v>45</v>
      </c>
      <c r="B60" s="33">
        <v>42763647</v>
      </c>
      <c r="C60" s="33">
        <v>291180827</v>
      </c>
      <c r="D60" s="33">
        <v>35464464</v>
      </c>
      <c r="E60" s="33">
        <v>287232791</v>
      </c>
      <c r="F60" s="34">
        <v>-17.068663484197216</v>
      </c>
      <c r="G60" s="34">
        <v>-1.355870865769603</v>
      </c>
      <c r="H60" s="34">
        <v>0.48898311573319692</v>
      </c>
      <c r="I60" s="34">
        <v>4.1634724680643131</v>
      </c>
      <c r="J60" s="37">
        <f t="shared" si="4"/>
        <v>251768327</v>
      </c>
    </row>
    <row r="61" spans="1:10" x14ac:dyDescent="0.25">
      <c r="A61" s="29" t="s">
        <v>46</v>
      </c>
      <c r="B61" s="33">
        <v>219925477</v>
      </c>
      <c r="C61" s="33">
        <v>245074539</v>
      </c>
      <c r="D61" s="33">
        <v>197107115</v>
      </c>
      <c r="E61" s="33">
        <v>232953666</v>
      </c>
      <c r="F61" s="34">
        <v>-10.375497332671472</v>
      </c>
      <c r="G61" s="34">
        <v>-4.9457903907349561</v>
      </c>
      <c r="H61" s="34">
        <v>2.7177078222832174</v>
      </c>
      <c r="I61" s="34">
        <v>3.3766902843820832</v>
      </c>
      <c r="J61" s="37">
        <f t="shared" si="4"/>
        <v>35846551</v>
      </c>
    </row>
    <row r="62" spans="1:10" x14ac:dyDescent="0.25">
      <c r="A62" s="29" t="s">
        <v>47</v>
      </c>
      <c r="B62" s="33">
        <v>505183889</v>
      </c>
      <c r="C62" s="33">
        <v>191928092</v>
      </c>
      <c r="D62" s="33">
        <v>513528066</v>
      </c>
      <c r="E62" s="33">
        <v>217499717</v>
      </c>
      <c r="F62" s="34">
        <v>1.6517108288067277</v>
      </c>
      <c r="G62" s="34">
        <v>13.323544632538727</v>
      </c>
      <c r="H62" s="34">
        <v>7.0805117406856288</v>
      </c>
      <c r="I62" s="34">
        <v>3.1526835093883121</v>
      </c>
      <c r="J62" s="37">
        <f t="shared" si="4"/>
        <v>-296028349</v>
      </c>
    </row>
    <row r="63" spans="1:10" x14ac:dyDescent="0.25">
      <c r="A63" s="29" t="s">
        <v>48</v>
      </c>
      <c r="B63" s="33">
        <v>752730943</v>
      </c>
      <c r="C63" s="33">
        <v>216267186</v>
      </c>
      <c r="D63" s="33">
        <v>929742567</v>
      </c>
      <c r="E63" s="33">
        <v>214903977</v>
      </c>
      <c r="F63" s="34">
        <v>23.515922341988798</v>
      </c>
      <c r="G63" s="34">
        <v>-0.630335570186773</v>
      </c>
      <c r="H63" s="34">
        <v>12.819266554865758</v>
      </c>
      <c r="I63" s="34">
        <v>3.1150579583966316</v>
      </c>
      <c r="J63" s="37">
        <f t="shared" si="4"/>
        <v>-714838590</v>
      </c>
    </row>
    <row r="64" spans="1:10" x14ac:dyDescent="0.25">
      <c r="A64" s="29" t="s">
        <v>49</v>
      </c>
      <c r="B64" s="33">
        <v>87661823</v>
      </c>
      <c r="C64" s="33">
        <v>150919558</v>
      </c>
      <c r="D64" s="33">
        <v>95216518</v>
      </c>
      <c r="E64" s="33">
        <v>174724046</v>
      </c>
      <c r="F64" s="34">
        <v>8.617998966323114</v>
      </c>
      <c r="G64" s="34">
        <v>15.772964296648667</v>
      </c>
      <c r="H64" s="34">
        <v>1.3128428965091941</v>
      </c>
      <c r="I64" s="34">
        <v>2.5326452195696643</v>
      </c>
      <c r="J64" s="37">
        <f t="shared" si="4"/>
        <v>79507528</v>
      </c>
    </row>
    <row r="65" spans="1:10" x14ac:dyDescent="0.25">
      <c r="A65" s="29" t="s">
        <v>50</v>
      </c>
      <c r="B65" s="33">
        <v>13453329</v>
      </c>
      <c r="C65" s="33">
        <v>116471581</v>
      </c>
      <c r="D65" s="33">
        <v>17285207</v>
      </c>
      <c r="E65" s="33">
        <v>162088621</v>
      </c>
      <c r="F65" s="34">
        <v>28.482749511291985</v>
      </c>
      <c r="G65" s="34">
        <v>39.165811615453208</v>
      </c>
      <c r="H65" s="34">
        <v>0.23832798868617514</v>
      </c>
      <c r="I65" s="34">
        <v>2.3494932753691447</v>
      </c>
      <c r="J65" s="37">
        <f t="shared" si="4"/>
        <v>144803414</v>
      </c>
    </row>
    <row r="66" spans="1:10" x14ac:dyDescent="0.25">
      <c r="A66" s="29" t="s">
        <v>51</v>
      </c>
      <c r="B66" s="33">
        <v>153865439</v>
      </c>
      <c r="C66" s="33">
        <v>229637300</v>
      </c>
      <c r="D66" s="33">
        <v>138224203</v>
      </c>
      <c r="E66" s="33">
        <v>158318128</v>
      </c>
      <c r="F66" s="34">
        <v>-10.165529115346033</v>
      </c>
      <c r="G66" s="34">
        <v>-31.057311682379122</v>
      </c>
      <c r="H66" s="34">
        <v>1.9058317490059322</v>
      </c>
      <c r="I66" s="34">
        <v>2.2948395440111216</v>
      </c>
      <c r="J66" s="37">
        <f t="shared" si="4"/>
        <v>20093925</v>
      </c>
    </row>
    <row r="67" spans="1:10" x14ac:dyDescent="0.25">
      <c r="A67" s="29" t="s">
        <v>52</v>
      </c>
      <c r="B67" s="33">
        <v>51199999</v>
      </c>
      <c r="C67" s="33">
        <v>139945008</v>
      </c>
      <c r="D67" s="33">
        <v>79470042</v>
      </c>
      <c r="E67" s="33">
        <v>155553353</v>
      </c>
      <c r="F67" s="34">
        <v>55.214928812791584</v>
      </c>
      <c r="G67" s="34">
        <v>11.153198833644723</v>
      </c>
      <c r="H67" s="34">
        <v>1.0957308911988075</v>
      </c>
      <c r="I67" s="34">
        <v>2.2547638111784711</v>
      </c>
      <c r="J67" s="37">
        <f t="shared" si="4"/>
        <v>76083311</v>
      </c>
    </row>
    <row r="68" spans="1:10" x14ac:dyDescent="0.25">
      <c r="A68" s="29" t="s">
        <v>53</v>
      </c>
      <c r="B68" s="33">
        <v>196972185</v>
      </c>
      <c r="C68" s="33">
        <v>145849876</v>
      </c>
      <c r="D68" s="33">
        <v>202547462</v>
      </c>
      <c r="E68" s="33">
        <v>148058144</v>
      </c>
      <c r="F68" s="34">
        <v>2.8304894927169642</v>
      </c>
      <c r="G68" s="34">
        <v>1.5140691652010645</v>
      </c>
      <c r="H68" s="34">
        <v>2.7927191865246099</v>
      </c>
      <c r="I68" s="34">
        <v>2.1461198913626176</v>
      </c>
      <c r="J68" s="37">
        <f t="shared" si="4"/>
        <v>-54489318</v>
      </c>
    </row>
    <row r="69" spans="1:10" x14ac:dyDescent="0.25">
      <c r="A69" s="29" t="s">
        <v>54</v>
      </c>
      <c r="B69" s="33">
        <v>126482039</v>
      </c>
      <c r="C69" s="33">
        <v>138584456</v>
      </c>
      <c r="D69" s="33">
        <v>82685693</v>
      </c>
      <c r="E69" s="33">
        <v>133715355</v>
      </c>
      <c r="F69" s="34">
        <v>-34.626533811650518</v>
      </c>
      <c r="G69" s="34">
        <v>-3.5134539186703648</v>
      </c>
      <c r="H69" s="34">
        <v>1.1400682043213339</v>
      </c>
      <c r="I69" s="34">
        <v>1.9382195088580461</v>
      </c>
      <c r="J69" s="37">
        <f t="shared" si="4"/>
        <v>51029662</v>
      </c>
    </row>
    <row r="70" spans="1:10" x14ac:dyDescent="0.25">
      <c r="A70" s="29" t="s">
        <v>55</v>
      </c>
      <c r="B70" s="33">
        <v>21176290</v>
      </c>
      <c r="C70" s="33">
        <v>126580119</v>
      </c>
      <c r="D70" s="33">
        <v>19169187</v>
      </c>
      <c r="E70" s="33">
        <v>130946762</v>
      </c>
      <c r="F70" s="34">
        <v>-9.4780672157398698</v>
      </c>
      <c r="G70" s="34">
        <v>3.4497068216533933</v>
      </c>
      <c r="H70" s="34">
        <v>0.26430425637709609</v>
      </c>
      <c r="I70" s="34">
        <v>1.8980884336745873</v>
      </c>
      <c r="J70" s="37">
        <f t="shared" si="4"/>
        <v>111777575</v>
      </c>
    </row>
    <row r="71" spans="1:10" x14ac:dyDescent="0.25">
      <c r="A71" s="29" t="s">
        <v>56</v>
      </c>
      <c r="B71" s="33">
        <v>5816904</v>
      </c>
      <c r="C71" s="33">
        <v>77423030</v>
      </c>
      <c r="D71" s="33">
        <v>5148476</v>
      </c>
      <c r="E71" s="33">
        <v>96844410</v>
      </c>
      <c r="F71" s="34">
        <v>-11.491129989423925</v>
      </c>
      <c r="G71" s="34">
        <v>25.084758372282764</v>
      </c>
      <c r="H71" s="34">
        <v>7.0987054414739986E-2</v>
      </c>
      <c r="I71" s="34">
        <v>1.4037709041407191</v>
      </c>
      <c r="J71" s="37">
        <f t="shared" si="4"/>
        <v>91695934</v>
      </c>
    </row>
    <row r="72" spans="1:10" x14ac:dyDescent="0.25">
      <c r="A72" s="29" t="s">
        <v>57</v>
      </c>
      <c r="B72" s="33">
        <v>1204681</v>
      </c>
      <c r="C72" s="33">
        <v>65123635</v>
      </c>
      <c r="D72" s="33">
        <v>1347854</v>
      </c>
      <c r="E72" s="33">
        <v>88119677</v>
      </c>
      <c r="F72" s="34">
        <v>11.884723009659808</v>
      </c>
      <c r="G72" s="34">
        <v>35.311361228530927</v>
      </c>
      <c r="H72" s="34">
        <v>1.8584176218579041E-2</v>
      </c>
      <c r="I72" s="34">
        <v>1.2773048919899261</v>
      </c>
      <c r="J72" s="37">
        <f t="shared" si="4"/>
        <v>86771823</v>
      </c>
    </row>
    <row r="73" spans="1:10" x14ac:dyDescent="0.25">
      <c r="A73" s="29" t="s">
        <v>58</v>
      </c>
      <c r="B73" s="33">
        <v>1353201</v>
      </c>
      <c r="C73" s="33">
        <v>64790868</v>
      </c>
      <c r="D73" s="33">
        <v>3472153</v>
      </c>
      <c r="E73" s="33">
        <v>83071810</v>
      </c>
      <c r="F73" s="34">
        <v>156.58811957720991</v>
      </c>
      <c r="G73" s="34">
        <v>28.215306515109518</v>
      </c>
      <c r="H73" s="34">
        <v>4.7873956088617803E-2</v>
      </c>
      <c r="I73" s="34">
        <v>1.2041354770224324</v>
      </c>
      <c r="J73" s="37">
        <f t="shared" si="4"/>
        <v>79599657</v>
      </c>
    </row>
    <row r="74" spans="1:10" x14ac:dyDescent="0.25">
      <c r="A74" s="29" t="s">
        <v>59</v>
      </c>
      <c r="B74" s="33">
        <v>10427643</v>
      </c>
      <c r="C74" s="33">
        <v>24339609</v>
      </c>
      <c r="D74" s="33">
        <v>8798296</v>
      </c>
      <c r="E74" s="33">
        <v>71226156</v>
      </c>
      <c r="F74" s="34">
        <v>-15.625266419266552</v>
      </c>
      <c r="G74" s="34">
        <v>192.63475843017852</v>
      </c>
      <c r="H74" s="34">
        <v>0.12131067852098155</v>
      </c>
      <c r="I74" s="34">
        <v>1.0324313546500814</v>
      </c>
      <c r="J74" s="37">
        <f t="shared" si="4"/>
        <v>62427860</v>
      </c>
    </row>
    <row r="75" spans="1:10" x14ac:dyDescent="0.25">
      <c r="A75" s="29" t="s">
        <v>60</v>
      </c>
      <c r="B75" s="33">
        <v>9056994</v>
      </c>
      <c r="C75" s="33">
        <v>55522830</v>
      </c>
      <c r="D75" s="33">
        <v>11099935</v>
      </c>
      <c r="E75" s="33">
        <v>66089110</v>
      </c>
      <c r="F75" s="34">
        <v>22.556501638402324</v>
      </c>
      <c r="G75" s="34">
        <v>19.030514114644376</v>
      </c>
      <c r="H75" s="34">
        <v>0.15304561774107073</v>
      </c>
      <c r="I75" s="34">
        <v>0.95796927978140867</v>
      </c>
      <c r="J75" s="37">
        <f t="shared" si="4"/>
        <v>54989175</v>
      </c>
    </row>
    <row r="78" spans="1:10" x14ac:dyDescent="0.25">
      <c r="A78" s="35" t="s">
        <v>61</v>
      </c>
    </row>
  </sheetData>
  <mergeCells count="17">
    <mergeCell ref="B43:C43"/>
    <mergeCell ref="D43:E43"/>
    <mergeCell ref="G43:H43"/>
    <mergeCell ref="A42:D42"/>
    <mergeCell ref="B54:C54"/>
    <mergeCell ref="D54:E54"/>
    <mergeCell ref="F54:G54"/>
    <mergeCell ref="A23:D23"/>
    <mergeCell ref="B24:C24"/>
    <mergeCell ref="D24:E24"/>
    <mergeCell ref="F24:G24"/>
    <mergeCell ref="H24:I24"/>
    <mergeCell ref="B10:C10"/>
    <mergeCell ref="D10:E10"/>
    <mergeCell ref="F10:G10"/>
    <mergeCell ref="A9:D9"/>
    <mergeCell ref="H10:I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Ceccarelli</dc:creator>
  <cp:lastModifiedBy>Roberto Ceccarelli</cp:lastModifiedBy>
  <dcterms:created xsi:type="dcterms:W3CDTF">2025-03-14T07:18:13Z</dcterms:created>
  <dcterms:modified xsi:type="dcterms:W3CDTF">2025-03-17T11:33:08Z</dcterms:modified>
</cp:coreProperties>
</file>